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<sst xmlns="http://schemas.openxmlformats.org/spreadsheetml/2006/main" count="122" uniqueCount="109">
  <si>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</si>
  <si>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</si>
  <si>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</si>
  <si>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</si>
  <si>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</si>
  <si>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</si>
  <si>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05.02.2025.</t>
    </r>
  </si>
  <si>
    <t>STANJE PRETHODNOG DANA 04.02.2025.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</si>
  <si>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</si>
  <si>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</si>
  <si>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</si>
  <si>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</si>
  <si>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05.02.2025.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</si>
  <si>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</si>
  <si>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</si>
  <si>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</si>
  <si>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</si>
  <si>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</si>
  <si>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</si>
  <si>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</si>
  <si>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</si>
  <si>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</si>
  <si>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</si>
  <si>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</si>
  <si>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</si>
  <si>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</si>
  <si>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</si>
  <si>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</si>
  <si>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</si>
  <si>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</si>
  <si>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</si>
  <si>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</si>
  <si>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</si>
  <si>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</si>
  <si>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</si>
  <si>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</si>
  <si>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</si>
  <si>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</si>
  <si>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</si>
  <si>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</si>
  <si>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</si>
  <si>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</si>
  <si>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</si>
  <si>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</si>
  <si>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</si>
  <si>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</si>
  <si>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</si>
  <si>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</si>
  <si>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</si>
  <si>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</si>
  <si>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</si>
  <si>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</si>
  <si>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</si>
  <si>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</si>
  <si>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</si>
  <si>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</si>
  <si>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</si>
  <si>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</si>
  <si>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</si>
  <si>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</si>
  <si>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</si>
  <si>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</si>
  <si>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</si>
  <si>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</si>
  <si>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</si>
  <si>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</si>
  <si>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</si>
  <si>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</si>
  <si>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</si>
  <si>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</si>
  <si>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</si>
  <si>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Vega doo</t>
  </si>
  <si>
    <t>Phoenix Pharma</t>
  </si>
  <si>
    <t>Sopharma Trading doo</t>
  </si>
  <si>
    <t>Farmalogist</t>
  </si>
  <si>
    <t>Materijalni i ostali troškovi u PZZ</t>
  </si>
  <si>
    <t>Uprava za trezor - provizija</t>
  </si>
  <si>
    <t>Sopstveni račun</t>
  </si>
  <si>
    <t>Budžetski račun</t>
  </si>
  <si>
    <t xml:space="preserve">DZ "Boško Vrebalov" </t>
  </si>
  <si>
    <t>ZZZR Novi Sad</t>
  </si>
  <si>
    <t xml:space="preserve">Remondis </t>
  </si>
  <si>
    <t>Max Auto</t>
  </si>
  <si>
    <t>JP Pošta Srbije</t>
  </si>
  <si>
    <t>Minal</t>
  </si>
  <si>
    <t>Zoma 021</t>
  </si>
  <si>
    <t>Infolab</t>
  </si>
  <si>
    <t>GrafoCentar</t>
  </si>
  <si>
    <t>Telekom Srbija</t>
  </si>
  <si>
    <t xml:space="preserve">Fina Voda </t>
  </si>
  <si>
    <t>Medicinski Depo Plus</t>
  </si>
  <si>
    <t>Lucky str</t>
  </si>
  <si>
    <t>Brantner Otpadna Privreda</t>
  </si>
  <si>
    <t>A1 Srbija</t>
  </si>
  <si>
    <t>SatTrakt d.o.o</t>
  </si>
  <si>
    <t>Pha Soft doo</t>
  </si>
  <si>
    <t>Zip Soft doo</t>
  </si>
  <si>
    <t>Malned doo</t>
  </si>
  <si>
    <t>Putni trošak specijalizanti</t>
  </si>
  <si>
    <t>Yunicom</t>
  </si>
  <si>
    <t xml:space="preserve">05E </t>
  </si>
  <si>
    <t>Ostali troškovi u stomatologiji</t>
  </si>
  <si>
    <t>Neo Yu Dent doo</t>
  </si>
  <si>
    <t>Tehnodent doo</t>
  </si>
  <si>
    <t>Denta Pharm doo</t>
  </si>
  <si>
    <t>Zorex</t>
  </si>
  <si>
    <t>Atan Mark doo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</si>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</sst>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workbookViewId="0">
      <selection activeCell="D91" sqref="D9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2032820.2</v>
      </c>
      <c r="D8" s="8"/>
      <c r="E8" s="8"/>
    </row>
    <row r="9" customHeight="1" spans="1:5">
      <c r="A9" s="3"/>
      <c r="B9" s="3" t="s">
        <v>8</v>
      </c>
      <c r="C9" s="7">
        <v>1528051.25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2940552.53</v>
      </c>
      <c r="D12" s="8"/>
      <c r="E12" s="10"/>
    </row>
    <row r="13" customHeight="1" spans="1:5">
      <c r="A13" s="3"/>
      <c r="B13" s="11" t="s">
        <v>12</v>
      </c>
      <c r="C13" s="12">
        <f>C8+C9+C10+C11-C12</f>
        <v>620318.92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834416.28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346457.85</v>
      </c>
      <c r="E21" s="14"/>
    </row>
    <row r="22" customHeight="1" spans="1:5">
      <c r="A22" s="17" t="s">
        <v>27</v>
      </c>
      <c r="B22" s="3" t="s">
        <v>28</v>
      </c>
      <c r="C22" s="18">
        <f>C82</f>
        <v>108120</v>
      </c>
      <c r="E22" s="14"/>
    </row>
    <row r="23" customHeight="1" spans="1:5">
      <c r="A23" s="17" t="s">
        <v>29</v>
      </c>
      <c r="B23" s="3" t="s">
        <v>30</v>
      </c>
      <c r="C23" s="19">
        <f>C92</f>
        <v>150457.2</v>
      </c>
      <c r="E23" s="8"/>
    </row>
    <row r="24" customHeight="1" spans="1:3">
      <c r="A24" s="15" t="s">
        <v>31</v>
      </c>
      <c r="B24" s="3" t="s">
        <v>32</v>
      </c>
      <c r="C24" s="20">
        <f>C59</f>
        <v>808662.88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C98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88599.42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f>C87</f>
        <v>85472.4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/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31423.44</v>
      </c>
    </row>
    <row r="44" customHeight="1" spans="1:3">
      <c r="A44" s="3"/>
      <c r="B44" s="21" t="s">
        <v>65</v>
      </c>
      <c r="C44" s="12">
        <f>SUM(C16:C43)</f>
        <v>2453609.47</v>
      </c>
    </row>
    <row r="46" customHeight="1" spans="1:5">
      <c r="A46" s="22" t="s">
        <v>66</v>
      </c>
      <c r="B46" s="22"/>
      <c r="C46" s="22"/>
      <c r="D46" s="22"/>
      <c r="E46" s="22"/>
    </row>
    <row r="47" customHeight="1" spans="1:5">
      <c r="A47" s="23"/>
      <c r="B47" s="23"/>
      <c r="C47" s="23"/>
      <c r="D47" s="22"/>
      <c r="E47" s="22"/>
    </row>
    <row r="48" customHeight="1" spans="1:6">
      <c r="A48" s="24" t="s">
        <v>14</v>
      </c>
      <c r="B48" s="25"/>
      <c r="C48" s="26" t="s">
        <v>67</v>
      </c>
      <c r="D48" s="27" t="s">
        <v>68</v>
      </c>
      <c r="E48" s="28" t="s">
        <v>67</v>
      </c>
      <c r="F48" s="29" t="s">
        <v>69</v>
      </c>
    </row>
    <row r="49" customHeight="1" spans="1:6">
      <c r="A49" s="30" t="s">
        <v>23</v>
      </c>
      <c r="B49" s="31" t="s">
        <v>24</v>
      </c>
      <c r="C49" s="32">
        <f>E50+E51++E52+E49</f>
        <v>0</v>
      </c>
      <c r="D49" s="33"/>
      <c r="E49" s="34"/>
      <c r="F49" s="35"/>
    </row>
    <row r="50" customHeight="1" spans="1:6">
      <c r="A50" s="36"/>
      <c r="B50" s="37"/>
      <c r="C50" s="38"/>
      <c r="D50" s="39"/>
      <c r="E50" s="7"/>
      <c r="F50" s="40"/>
    </row>
    <row r="51" customHeight="1" spans="1:8">
      <c r="A51" s="41"/>
      <c r="B51" s="42"/>
      <c r="C51" s="43"/>
      <c r="D51" s="39"/>
      <c r="E51" s="7"/>
      <c r="F51" s="40"/>
      <c r="H51" s="16"/>
    </row>
    <row r="52" customHeight="1" spans="1:6">
      <c r="A52" s="41"/>
      <c r="B52" s="42"/>
      <c r="C52" s="43"/>
      <c r="D52" s="44"/>
      <c r="E52" s="19"/>
      <c r="F52" s="40"/>
    </row>
    <row r="53" customHeight="1" spans="1:6">
      <c r="A53" s="45" t="s">
        <v>25</v>
      </c>
      <c r="B53" s="31" t="s">
        <v>70</v>
      </c>
      <c r="C53" s="32">
        <f>SUM(E53:E57)</f>
        <v>346457.85</v>
      </c>
      <c r="D53" s="46" t="s">
        <v>71</v>
      </c>
      <c r="E53" s="19">
        <v>40099.45</v>
      </c>
      <c r="F53" s="40"/>
    </row>
    <row r="54" customHeight="1" spans="1:6">
      <c r="A54" s="47"/>
      <c r="B54" s="37"/>
      <c r="C54" s="38"/>
      <c r="D54" s="44" t="s">
        <v>72</v>
      </c>
      <c r="E54" s="19">
        <v>288706.26</v>
      </c>
      <c r="F54" s="40"/>
    </row>
    <row r="55" customHeight="1" spans="1:7">
      <c r="A55" s="48"/>
      <c r="B55" s="42"/>
      <c r="C55" s="43"/>
      <c r="D55" s="44" t="s">
        <v>73</v>
      </c>
      <c r="E55" s="19">
        <v>11469.04</v>
      </c>
      <c r="F55" s="40"/>
      <c r="G55" s="8"/>
    </row>
    <row r="56" customHeight="1" spans="1:7">
      <c r="A56" s="48"/>
      <c r="B56" s="42"/>
      <c r="C56" s="43"/>
      <c r="D56" s="44" t="s">
        <v>74</v>
      </c>
      <c r="E56" s="19">
        <v>6183.1</v>
      </c>
      <c r="F56" s="40"/>
      <c r="G56" s="8"/>
    </row>
    <row r="57" customHeight="1" spans="1:7">
      <c r="A57" s="48"/>
      <c r="B57" s="42"/>
      <c r="C57" s="43"/>
      <c r="D57" s="44"/>
      <c r="E57" s="19"/>
      <c r="F57" s="40"/>
      <c r="G57" s="8"/>
    </row>
    <row r="58" customHeight="1" spans="1:6">
      <c r="A58" s="48"/>
      <c r="B58" s="42"/>
      <c r="C58" s="43"/>
      <c r="D58" s="44"/>
      <c r="E58" s="19"/>
      <c r="F58" s="40"/>
    </row>
    <row r="59" customHeight="1" spans="1:8">
      <c r="A59" s="45" t="s">
        <v>31</v>
      </c>
      <c r="B59" s="31" t="s">
        <v>75</v>
      </c>
      <c r="C59" s="32">
        <f>SUM(E59:E81)</f>
        <v>808662.88</v>
      </c>
      <c r="D59" s="49" t="s">
        <v>76</v>
      </c>
      <c r="E59" s="50">
        <v>49.18</v>
      </c>
      <c r="F59" s="35" t="s">
        <v>77</v>
      </c>
      <c r="H59" s="8"/>
    </row>
    <row r="60" customHeight="1" spans="1:6">
      <c r="A60" s="51"/>
      <c r="B60" s="37"/>
      <c r="C60" s="52"/>
      <c r="D60" s="49" t="s">
        <v>76</v>
      </c>
      <c r="E60" s="50">
        <v>6</v>
      </c>
      <c r="F60" s="40" t="s">
        <v>78</v>
      </c>
    </row>
    <row r="61" customHeight="1" spans="1:6">
      <c r="A61" s="53"/>
      <c r="B61" s="42"/>
      <c r="C61" s="54"/>
      <c r="D61" s="49" t="s">
        <v>79</v>
      </c>
      <c r="E61" s="50">
        <v>8552</v>
      </c>
      <c r="F61" s="40"/>
    </row>
    <row r="62" customHeight="1" spans="1:6">
      <c r="A62" s="53"/>
      <c r="B62" s="42"/>
      <c r="C62" s="54"/>
      <c r="D62" s="49" t="s">
        <v>80</v>
      </c>
      <c r="E62" s="50">
        <v>4500</v>
      </c>
      <c r="F62" s="40"/>
    </row>
    <row r="63" customHeight="1" spans="1:6">
      <c r="A63" s="53"/>
      <c r="B63" s="42"/>
      <c r="C63" s="54"/>
      <c r="D63" s="49" t="s">
        <v>81</v>
      </c>
      <c r="E63" s="50">
        <v>54924</v>
      </c>
      <c r="F63" s="40"/>
    </row>
    <row r="64" customHeight="1" spans="1:6">
      <c r="A64" s="53"/>
      <c r="B64" s="42"/>
      <c r="C64" s="54"/>
      <c r="D64" s="49" t="s">
        <v>82</v>
      </c>
      <c r="E64" s="50">
        <v>22300</v>
      </c>
      <c r="F64" s="40"/>
    </row>
    <row r="65" customHeight="1" spans="1:6">
      <c r="A65" s="53"/>
      <c r="B65" s="42"/>
      <c r="C65" s="54"/>
      <c r="D65" s="49" t="s">
        <v>83</v>
      </c>
      <c r="E65" s="50">
        <v>27645</v>
      </c>
      <c r="F65" s="40"/>
    </row>
    <row r="66" customHeight="1" spans="1:6">
      <c r="A66" s="53"/>
      <c r="B66" s="42"/>
      <c r="C66" s="54"/>
      <c r="D66" s="49" t="s">
        <v>84</v>
      </c>
      <c r="E66" s="50">
        <v>25440</v>
      </c>
      <c r="F66" s="40"/>
    </row>
    <row r="67" customHeight="1" spans="1:6">
      <c r="A67" s="53"/>
      <c r="B67" s="42"/>
      <c r="C67" s="54"/>
      <c r="D67" s="49" t="s">
        <v>85</v>
      </c>
      <c r="E67" s="50">
        <v>17715.6</v>
      </c>
      <c r="F67" s="40"/>
    </row>
    <row r="68" customHeight="1" spans="1:6">
      <c r="A68" s="53"/>
      <c r="B68" s="42"/>
      <c r="C68" s="54"/>
      <c r="D68" s="49" t="s">
        <v>86</v>
      </c>
      <c r="E68" s="50">
        <v>66000</v>
      </c>
      <c r="F68" s="40"/>
    </row>
    <row r="69" customHeight="1" spans="1:6">
      <c r="A69" s="53"/>
      <c r="B69" s="42"/>
      <c r="C69" s="54"/>
      <c r="D69" s="49" t="s">
        <v>87</v>
      </c>
      <c r="E69" s="50">
        <v>15660</v>
      </c>
      <c r="F69" s="40"/>
    </row>
    <row r="70" customHeight="1" spans="1:6">
      <c r="A70" s="53"/>
      <c r="B70" s="42"/>
      <c r="C70" s="54"/>
      <c r="D70" s="49" t="s">
        <v>88</v>
      </c>
      <c r="E70" s="50">
        <v>39356.46</v>
      </c>
      <c r="F70" s="40"/>
    </row>
    <row r="71" customHeight="1" spans="1:6">
      <c r="A71" s="53"/>
      <c r="B71" s="42"/>
      <c r="C71" s="54"/>
      <c r="D71" s="49" t="s">
        <v>89</v>
      </c>
      <c r="E71" s="50">
        <v>13800</v>
      </c>
      <c r="F71" s="40"/>
    </row>
    <row r="72" customHeight="1" spans="1:6">
      <c r="A72" s="53"/>
      <c r="B72" s="42"/>
      <c r="C72" s="54"/>
      <c r="D72" s="49" t="s">
        <v>90</v>
      </c>
      <c r="E72" s="50">
        <v>49257.6</v>
      </c>
      <c r="F72" s="40"/>
    </row>
    <row r="73" customHeight="1" spans="1:8">
      <c r="A73" s="42"/>
      <c r="B73" s="43"/>
      <c r="C73" s="42"/>
      <c r="D73" s="49" t="s">
        <v>91</v>
      </c>
      <c r="E73" s="50">
        <v>42898</v>
      </c>
      <c r="F73" s="40"/>
      <c r="H73" s="8"/>
    </row>
    <row r="74" customHeight="1" spans="1:8">
      <c r="A74" s="42"/>
      <c r="B74" s="43"/>
      <c r="C74" s="42"/>
      <c r="D74" s="49" t="s">
        <v>92</v>
      </c>
      <c r="E74" s="50">
        <v>70916.82</v>
      </c>
      <c r="F74" s="40"/>
      <c r="H74" s="8"/>
    </row>
    <row r="75" customHeight="1" spans="1:8">
      <c r="A75" s="42"/>
      <c r="B75" s="43"/>
      <c r="C75" s="42"/>
      <c r="D75" s="49" t="s">
        <v>93</v>
      </c>
      <c r="E75" s="50">
        <v>44956.19</v>
      </c>
      <c r="F75" s="40"/>
      <c r="H75" s="8"/>
    </row>
    <row r="76" customHeight="1" spans="1:8">
      <c r="A76" s="42"/>
      <c r="B76" s="43"/>
      <c r="C76" s="42"/>
      <c r="D76" s="49" t="s">
        <v>94</v>
      </c>
      <c r="E76" s="50">
        <v>17850</v>
      </c>
      <c r="F76" s="40"/>
      <c r="H76" s="8"/>
    </row>
    <row r="77" customHeight="1" spans="1:8">
      <c r="A77" s="42"/>
      <c r="B77" s="43"/>
      <c r="C77" s="42"/>
      <c r="D77" s="49" t="s">
        <v>95</v>
      </c>
      <c r="E77" s="50">
        <v>13903</v>
      </c>
      <c r="F77" s="40"/>
      <c r="H77" s="8"/>
    </row>
    <row r="78" customHeight="1" spans="1:8">
      <c r="A78" s="42"/>
      <c r="B78" s="43"/>
      <c r="C78" s="42"/>
      <c r="D78" s="49" t="s">
        <v>96</v>
      </c>
      <c r="E78" s="50">
        <v>51600</v>
      </c>
      <c r="F78" s="40"/>
      <c r="H78" s="8"/>
    </row>
    <row r="79" customHeight="1" spans="1:8">
      <c r="A79" s="42"/>
      <c r="B79" s="43"/>
      <c r="C79" s="42"/>
      <c r="D79" s="49" t="s">
        <v>97</v>
      </c>
      <c r="E79" s="50">
        <v>34950</v>
      </c>
      <c r="F79" s="40"/>
      <c r="H79" s="8"/>
    </row>
    <row r="80" customHeight="1" spans="1:8">
      <c r="A80" s="42"/>
      <c r="B80" s="43"/>
      <c r="C80" s="42"/>
      <c r="D80" s="49" t="s">
        <v>98</v>
      </c>
      <c r="E80" s="50">
        <v>186383.03</v>
      </c>
      <c r="F80" s="40"/>
      <c r="H80" s="8"/>
    </row>
    <row r="81" customHeight="1" spans="1:8">
      <c r="A81" s="42"/>
      <c r="B81" s="43"/>
      <c r="C81" s="42"/>
      <c r="D81" s="49"/>
      <c r="E81" s="50"/>
      <c r="F81" s="40"/>
      <c r="H81" s="8"/>
    </row>
    <row r="82" customHeight="1" spans="1:8">
      <c r="A82" s="45" t="s">
        <v>27</v>
      </c>
      <c r="B82" s="31" t="s">
        <v>28</v>
      </c>
      <c r="C82" s="32">
        <f>SUM(E82:E86)</f>
        <v>108120</v>
      </c>
      <c r="D82" s="49" t="s">
        <v>99</v>
      </c>
      <c r="E82" s="50">
        <v>108120</v>
      </c>
      <c r="F82" s="40"/>
      <c r="H82" s="8"/>
    </row>
    <row r="83" customHeight="1" spans="1:8">
      <c r="A83" s="42"/>
      <c r="B83" s="43"/>
      <c r="C83" s="42"/>
      <c r="D83" s="49"/>
      <c r="E83" s="50"/>
      <c r="F83" s="40"/>
      <c r="H83" s="8"/>
    </row>
    <row r="84" customHeight="1" spans="1:8">
      <c r="A84" s="42"/>
      <c r="B84" s="43"/>
      <c r="C84" s="42"/>
      <c r="D84" s="49"/>
      <c r="E84" s="50"/>
      <c r="F84" s="40"/>
      <c r="H84" s="8"/>
    </row>
    <row r="85" customHeight="1" spans="1:8">
      <c r="A85" s="42"/>
      <c r="B85" s="43"/>
      <c r="C85" s="42"/>
      <c r="D85" s="49"/>
      <c r="E85" s="49"/>
      <c r="F85" s="40"/>
      <c r="H85" s="8"/>
    </row>
    <row r="86" customHeight="1" spans="1:8">
      <c r="A86" s="42"/>
      <c r="B86" s="43"/>
      <c r="C86" s="42"/>
      <c r="D86" s="49"/>
      <c r="E86" s="49"/>
      <c r="F86" s="40"/>
      <c r="H86" s="8"/>
    </row>
    <row r="87" customHeight="1" spans="1:8">
      <c r="A87" s="30" t="s">
        <v>100</v>
      </c>
      <c r="B87" s="31" t="s">
        <v>101</v>
      </c>
      <c r="C87" s="32">
        <f>E87+E88+E89+E90+E91</f>
        <v>85472.4</v>
      </c>
      <c r="D87" s="49" t="s">
        <v>102</v>
      </c>
      <c r="E87" s="50">
        <v>54152.4</v>
      </c>
      <c r="F87" s="40"/>
      <c r="H87" s="8"/>
    </row>
    <row r="88" customHeight="1" spans="1:8">
      <c r="A88" s="55"/>
      <c r="B88" s="49"/>
      <c r="C88" s="49"/>
      <c r="D88" s="49" t="s">
        <v>103</v>
      </c>
      <c r="E88" s="50">
        <v>31320</v>
      </c>
      <c r="F88" s="40"/>
      <c r="H88" s="8"/>
    </row>
    <row r="89" customHeight="1" spans="1:8">
      <c r="A89" s="56"/>
      <c r="B89" s="49"/>
      <c r="C89" s="49"/>
      <c r="D89" s="49"/>
      <c r="E89" s="50"/>
      <c r="F89" s="40"/>
      <c r="H89" s="8"/>
    </row>
    <row r="90" customHeight="1" spans="1:6">
      <c r="A90" s="41"/>
      <c r="B90" s="42"/>
      <c r="C90" s="43"/>
      <c r="D90" s="39"/>
      <c r="E90" s="19"/>
      <c r="F90" s="40"/>
    </row>
    <row r="91" customHeight="1" spans="1:6">
      <c r="A91" s="57"/>
      <c r="B91" s="58"/>
      <c r="C91" s="59"/>
      <c r="D91" s="46"/>
      <c r="E91" s="19"/>
      <c r="F91" s="40"/>
    </row>
    <row r="92" customHeight="1" spans="1:6">
      <c r="A92" s="45" t="s">
        <v>29</v>
      </c>
      <c r="B92" s="60" t="s">
        <v>30</v>
      </c>
      <c r="C92" s="61">
        <f>SUM(E92:E96)</f>
        <v>150457.2</v>
      </c>
      <c r="D92" s="62" t="s">
        <v>104</v>
      </c>
      <c r="E92" s="19">
        <v>6435</v>
      </c>
      <c r="F92" s="40"/>
    </row>
    <row r="93" customHeight="1" spans="1:6">
      <c r="A93" s="63"/>
      <c r="B93" s="42"/>
      <c r="C93" s="54"/>
      <c r="D93" s="64" t="s">
        <v>72</v>
      </c>
      <c r="E93" s="19">
        <v>35422.2</v>
      </c>
      <c r="F93" s="40"/>
    </row>
    <row r="94" customHeight="1" spans="1:6">
      <c r="A94" s="63"/>
      <c r="B94" s="42"/>
      <c r="C94" s="54"/>
      <c r="D94" s="64" t="s">
        <v>105</v>
      </c>
      <c r="E94" s="19">
        <v>59640</v>
      </c>
      <c r="F94" s="40"/>
    </row>
    <row r="95" customHeight="1" spans="1:6">
      <c r="A95" s="17"/>
      <c r="B95" s="39"/>
      <c r="C95" s="65"/>
      <c r="D95" s="64" t="s">
        <v>106</v>
      </c>
      <c r="E95" s="19">
        <v>48960</v>
      </c>
      <c r="F95" s="40"/>
    </row>
    <row r="96" customHeight="1" spans="1:6">
      <c r="A96" s="17"/>
      <c r="B96" s="39"/>
      <c r="C96" s="65"/>
      <c r="D96" s="64"/>
      <c r="E96" s="19"/>
      <c r="F96" s="40"/>
    </row>
    <row r="97" customHeight="1" spans="1:6">
      <c r="A97" s="66"/>
      <c r="B97" s="67"/>
      <c r="C97" s="68"/>
      <c r="D97" s="62"/>
      <c r="E97" s="19"/>
      <c r="F97" s="40"/>
    </row>
    <row r="98" customHeight="1" spans="1:6">
      <c r="A98" s="45" t="s">
        <v>107</v>
      </c>
      <c r="B98" s="60" t="s">
        <v>49</v>
      </c>
      <c r="C98" s="61">
        <f>E98+E99+E100+E101</f>
        <v>0</v>
      </c>
      <c r="D98" s="62"/>
      <c r="E98" s="19"/>
      <c r="F98" s="40"/>
    </row>
    <row r="99" customHeight="1" spans="1:6">
      <c r="A99" s="63"/>
      <c r="B99" s="42"/>
      <c r="C99" s="54"/>
      <c r="D99" s="64"/>
      <c r="E99" s="19"/>
      <c r="F99" s="40"/>
    </row>
    <row r="100" customHeight="1" spans="1:6">
      <c r="A100" s="17"/>
      <c r="B100" s="39"/>
      <c r="C100" s="65"/>
      <c r="D100" s="64"/>
      <c r="E100" s="19"/>
      <c r="F100" s="40"/>
    </row>
    <row r="101" customHeight="1" spans="1:6">
      <c r="A101" s="17"/>
      <c r="B101" s="39"/>
      <c r="C101" s="65"/>
      <c r="D101" s="64"/>
      <c r="E101" s="19"/>
      <c r="F101" s="40"/>
    </row>
    <row r="102" customHeight="1" spans="2:5">
      <c r="B102" s="69" t="s">
        <v>108</v>
      </c>
      <c r="C102" s="70">
        <f>C92+C87+C59+C53+C49+C98</f>
        <v>1391050.33</v>
      </c>
      <c r="E102" s="8"/>
    </row>
    <row r="104" customHeight="1" spans="3:3">
      <c r="C104" s="8"/>
    </row>
    <row r="105" customHeight="1" spans="5:5">
      <c r="E105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2025-02-06T09:39:22Z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